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28695" windowHeight="646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'Лист1'!$A:$F,'Лист1'!$4:$4</definedName>
    <definedName name="_xlnm.Print_Area" localSheetId="0">'Лист1'!$A$1:$H$102</definedName>
  </definedNames>
  <calcPr fullCalcOnLoad="1"/>
</workbook>
</file>

<file path=xl/sharedStrings.xml><?xml version="1.0" encoding="utf-8"?>
<sst xmlns="http://schemas.openxmlformats.org/spreadsheetml/2006/main" count="270" uniqueCount="266">
  <si>
    <t>Наименование показателя</t>
  </si>
  <si>
    <t>в том числе:</t>
  </si>
  <si>
    <t>ДОХОДЫ, Всего</t>
  </si>
  <si>
    <t>1.1.</t>
  </si>
  <si>
    <t>Налоговые и неналоговые доходы</t>
  </si>
  <si>
    <t>из них:</t>
  </si>
  <si>
    <t>РАСХОДЫ, Всего</t>
  </si>
  <si>
    <t>КБК</t>
  </si>
  <si>
    <t>0100</t>
  </si>
  <si>
    <t>0102</t>
  </si>
  <si>
    <t>0103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</si>
  <si>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</si>
  <si>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</si>
  <si>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</si>
  <si>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</si>
  <si>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</si>
  <si>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</si>
  <si>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</si>
  <si>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</si>
  <si>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</si>
  <si>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</si>
  <si>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</si>
  <si>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</si>
  <si>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</si>
  <si>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</si>
  <si>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</si>
  <si>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</si>
  <si>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</si>
  <si>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</si>
  <si>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</si>
  <si>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</si>
  <si>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</si>
  <si>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</si>
  <si>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</si>
  <si>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</si>
  <si>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</si>
  <si>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</si>
  <si>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</si>
  <si>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</si>
  <si>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</si>
  <si>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</si>
  <si>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</si>
  <si>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</si>
  <si>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</si>
  <si>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</si>
  <si>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</si>
  <si>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</si>
  <si>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</si>
  <si>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</si>
  <si>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</si>
  <si>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</si>
  <si>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</si>
  <si>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</si>
  <si>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</si>
  <si>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</si>
  <si>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</si>
  <si>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</si>
  <si>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</si>
  <si>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</si>
  <si>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</si>
  <si>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</si>
  <si>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</si>
  <si>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</si>
  <si>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</si>
  <si>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</si>
  <si>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</si>
  <si>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</si>
  <si>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</si>
  <si>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</si>
  <si>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</si>
  <si>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</si>
  <si>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</si>
  <si>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</si>
  <si>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</si>
  <si>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</si>
  <si>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</si>
  <si>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</si>
  <si>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</si>
  <si>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</si>
  <si>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</si>
  <si>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</si>
  <si>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</si>
  <si>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</si>
  <si>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</si>
  <si>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</si>
  <si>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</si>
  <si>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</si>
  <si>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0311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</si>
  <si>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</si>
  <si>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</si>
  <si>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</si>
  <si>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</si>
  <si>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</si>
  <si>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</si>
  <si>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</si>
  <si>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</si>
  <si>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</si>
  <si>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</si>
  <si>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</si>
  <si>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</si>
  <si>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</si>
  <si>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</si>
  <si>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</si>
  <si>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</si>
  <si>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</si>
  <si>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</si>
  <si>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</si>
  <si>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</si>
  <si>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</si>
  <si>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</si>
  <si>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</si>
  <si>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</si>
  <si>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</si>
  <si>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</si>
  <si>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</si>
  <si>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</si>
  <si>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</si>
  <si>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</si>
  <si>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</si>
  <si>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</si>
  <si>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</si>
  <si>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</si>
  <si>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</si>
  <si>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</si>
  <si>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</si>
  <si>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</si>
  <si>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</si>
  <si>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</si>
  <si>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</si>
  <si>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</si>
  <si>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</si>
  <si>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</si>
  <si>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</si>
  <si>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1202</t>
  </si>
  <si>
    <t>1300</t>
  </si>
  <si>
    <t>1301</t>
  </si>
  <si>
    <t>1400</t>
  </si>
  <si>
    <t>1401</t>
  </si>
  <si>
    <t>1402</t>
  </si>
  <si>
    <t>1403</t>
  </si>
  <si>
    <t>Благоустройство</t>
  </si>
  <si>
    <t>0503</t>
  </si>
  <si>
    <t>ДЕФИЦИТ</t>
  </si>
  <si>
    <t>3.</t>
  </si>
  <si>
    <t>2.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</si>
  <si>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</si>
  <si>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</si>
  <si>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</si>
  <si>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</si>
  <si>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</si>
  <si>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</si>
  <si>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Безвозмездные поступления от государственных (муниципальных) организаций</t>
  </si>
  <si>
    <t>2 03 00000 00 0000 000</t>
  </si>
  <si>
    <t xml:space="preserve">Прочие безвозмездные поступления   </t>
  </si>
  <si>
    <t>2 07 00000 00 0000 000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</si>
  <si>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</si>
  <si>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</si>
  <si>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</si>
  <si>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</si>
  <si>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0703</t>
  </si>
  <si>
    <t>Дополнительное образование детей</t>
  </si>
  <si>
    <t>Налог на прибыль организаций</t>
  </si>
  <si>
    <t>000 1 01 01000 00 0000 110</t>
  </si>
  <si>
    <t>Налог на доходы физических лиц</t>
  </si>
  <si>
    <t xml:space="preserve">000 1 01 02000 01 0000 110 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</si>
  <si>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</si>
  <si>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</si>
  <si>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Налог, взимаемый в связи с применением упрощенной системы налогообложения</t>
  </si>
  <si>
    <t>000 1 05 01000 01 0000 110</t>
  </si>
  <si>
    <t>Налог на имущество организаций</t>
  </si>
  <si>
    <t xml:space="preserve">000 1 06 02000 02 0000 110 </t>
  </si>
  <si>
    <t>Транспортный налог</t>
  </si>
  <si>
    <t xml:space="preserve">000 1 06 04000 02 0000 110 </t>
  </si>
  <si>
    <t>Налог на игорный бизнес</t>
  </si>
  <si>
    <t xml:space="preserve">000 1 06 05000 02 0000 110 </t>
  </si>
  <si>
    <t>Налог на добычу полезных ископаемых</t>
  </si>
  <si>
    <t>000 1 07 01000 01 0000 110</t>
  </si>
  <si>
    <t xml:space="preserve">000 1 07 04000 01 0000 110 </t>
  </si>
  <si>
    <t>2 02 10000 00 0000 150</t>
  </si>
  <si>
    <t>2 02 20000 00 0000 150</t>
  </si>
  <si>
    <t>2 02 30000 00 0000 150</t>
  </si>
  <si>
    <t>2 02 40000 00 0000 150</t>
  </si>
  <si>
    <t>Сборы за пользование объектами животного мира и за пользование объектами водных биологических ресурсов</t>
  </si>
  <si>
    <t>2 04 00000 00 0000 000</t>
  </si>
  <si>
    <t>Безвозмездные поступления от негосударственных организаций</t>
  </si>
  <si>
    <t>2 02 00000 00 0000 000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</si>
  <si>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</si>
  <si>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</si>
  <si>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Изменения (+, -)</t>
  </si>
  <si>
    <t>1.2.</t>
  </si>
  <si>
    <t>1.</t>
  </si>
  <si>
    <t>2.1.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</si>
  <si>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</si>
  <si>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</si>
  <si>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</si>
  <si>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</si>
  <si>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</si>
  <si>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</si>
  <si>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</si>
  <si>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</si>
  <si>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2.2.</t>
  </si>
  <si>
    <t>2.2.1.</t>
  </si>
  <si>
    <t>2.3.</t>
  </si>
  <si>
    <t>2.3.1.</t>
  </si>
  <si>
    <t>2.3.2.</t>
  </si>
  <si>
    <t>2.3.3.</t>
  </si>
  <si>
    <t>2.4.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</si>
  <si>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</si>
  <si>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</si>
  <si>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</si>
  <si>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</si>
  <si>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</si>
  <si>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</si>
  <si>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</si>
  <si>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</si>
  <si>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2.5.</t>
  </si>
  <si>
    <t>2.5.1.</t>
  </si>
  <si>
    <t>2.5.2.</t>
  </si>
  <si>
    <t>2.5.3.</t>
  </si>
  <si>
    <t>2.5.4.</t>
  </si>
  <si>
    <t>2.6.</t>
  </si>
  <si>
    <t>2.6.1.</t>
  </si>
  <si>
    <t>2.6.2.</t>
  </si>
  <si>
    <t>2.7.</t>
  </si>
  <si>
    <t>2.7.1.</t>
  </si>
  <si>
    <t>2.7.2.</t>
  </si>
  <si>
    <t>2.7.3.</t>
  </si>
  <si>
    <t>2.7.4.</t>
  </si>
  <si>
    <t>2.7.5.</t>
  </si>
  <si>
    <t>2.7.6.</t>
  </si>
  <si>
    <t>2.7.7.</t>
  </si>
  <si>
    <t>2.8.</t>
  </si>
  <si>
    <t>2.8.1.</t>
  </si>
  <si>
    <t>2.8.2.</t>
  </si>
  <si>
    <t>2.8.3.</t>
  </si>
  <si>
    <t>2.9.</t>
  </si>
  <si>
    <t>2.9.1.</t>
  </si>
  <si>
    <t>2.9.2.</t>
  </si>
  <si>
    <t>2.9.3.</t>
  </si>
  <si>
    <t>2.9.4.</t>
  </si>
  <si>
    <t>2.9.5.</t>
  </si>
  <si>
    <t>2.9.6.</t>
  </si>
  <si>
    <t>2.10.</t>
  </si>
  <si>
    <t>2.10.1.</t>
  </si>
  <si>
    <t>2.10.2.</t>
  </si>
  <si>
    <t>2.10.3.</t>
  </si>
  <si>
    <t>2.10.4.</t>
  </si>
  <si>
    <t>2.10.5.</t>
  </si>
  <si>
    <t>2.11.</t>
  </si>
  <si>
    <t>2.11.1.</t>
  </si>
  <si>
    <t>2.11.2.</t>
  </si>
  <si>
    <t>2.11.3.</t>
  </si>
  <si>
    <t>2.12.</t>
  </si>
  <si>
    <t>2.12.1.</t>
  </si>
  <si>
    <t>2.13.</t>
  </si>
  <si>
    <t>2.13.1.</t>
  </si>
  <si>
    <t>2.14.</t>
  </si>
  <si>
    <t>2.14.1.</t>
  </si>
  <si>
    <t>2.14.2.</t>
  </si>
  <si>
    <t>2.14.3.</t>
  </si>
  <si>
    <t xml:space="preserve">000 1 00 00000 00 0000 000 </t>
  </si>
  <si>
    <t>000 2 00 00000 00 0000 000</t>
  </si>
  <si>
    <t>Сведения о внесенных изменениях в закон о бюджете на 2022 год и на плановый период 2023 и 2024 годов</t>
  </si>
  <si>
    <t>Закон ЗК "О бюджете ЗК на 2022 год и плановый период 2023  и 2024 годов" 
от 27.12.2021г.                                                  № 2007-ЗЗК</t>
  </si>
  <si>
    <t>Закон ЗК "О бюджете ЗК на 2022 год и плановый период 2023 и 2024 годов" 
от 27.12.2021г.                            № 2007-ЗЗК (в редакции      
от 16.02.2022г. № 2025-ЗЗК)</t>
  </si>
  <si>
    <t>Закон ЗК "О бюджете ЗК на 2022 год и плановый период 2023 и 2024 годов" 
от 27.12.2021г.                            № 2007-ЗЗК (в редакции      
от 25.05.2022г. № 2064-ЗЗК)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</si>
</sst>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00"/>
    <numFmt numFmtId="179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left" wrapText="1" indent="2"/>
      <protection/>
    </xf>
    <xf numFmtId="49" fontId="33" fillId="0" borderId="2">
      <alignment horizont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3" applyNumberFormat="0" applyAlignment="0" applyProtection="0"/>
    <xf numFmtId="0" fontId="35" fillId="27" borderId="4" applyNumberFormat="0" applyAlignment="0" applyProtection="0"/>
    <xf numFmtId="0" fontId="36" fillId="27" borderId="3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72" fontId="51" fillId="12" borderId="12" xfId="0" applyNumberFormat="1" applyFont="1" applyFill="1" applyBorder="1" applyAlignment="1">
      <alignment horizontal="center" vertical="center" wrapText="1"/>
    </xf>
    <xf numFmtId="172" fontId="51" fillId="0" borderId="12" xfId="0" applyNumberFormat="1" applyFont="1" applyBorder="1" applyAlignment="1">
      <alignment horizontal="center" vertical="center"/>
    </xf>
    <xf numFmtId="0" fontId="41" fillId="0" borderId="0" xfId="0" applyFont="1" applyAlignment="1">
      <alignment/>
    </xf>
    <xf numFmtId="0" fontId="51" fillId="0" borderId="0" xfId="0" applyFont="1" applyAlignment="1">
      <alignment/>
    </xf>
    <xf numFmtId="49" fontId="51" fillId="0" borderId="12" xfId="0" applyNumberFormat="1" applyFont="1" applyBorder="1" applyAlignment="1">
      <alignment horizontal="center" vertical="center"/>
    </xf>
    <xf numFmtId="49" fontId="52" fillId="12" borderId="12" xfId="0" applyNumberFormat="1" applyFont="1" applyFill="1" applyBorder="1" applyAlignment="1">
      <alignment horizontal="center" vertical="center"/>
    </xf>
    <xf numFmtId="49" fontId="53" fillId="0" borderId="12" xfId="0" applyNumberFormat="1" applyFont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 vertical="center"/>
    </xf>
    <xf numFmtId="49" fontId="51" fillId="0" borderId="13" xfId="0" applyNumberFormat="1" applyFont="1" applyBorder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49" fontId="53" fillId="11" borderId="12" xfId="0" applyNumberFormat="1" applyFont="1" applyFill="1" applyBorder="1" applyAlignment="1">
      <alignment horizontal="center" vertical="center"/>
    </xf>
    <xf numFmtId="49" fontId="53" fillId="11" borderId="1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49" fontId="51" fillId="33" borderId="12" xfId="0" applyNumberFormat="1" applyFont="1" applyFill="1" applyBorder="1" applyAlignment="1">
      <alignment horizontal="center" vertical="center"/>
    </xf>
    <xf numFmtId="172" fontId="28" fillId="0" borderId="0" xfId="0" applyNumberFormat="1" applyFont="1" applyAlignment="1">
      <alignment/>
    </xf>
    <xf numFmtId="0" fontId="51" fillId="0" borderId="12" xfId="0" applyFont="1" applyBorder="1" applyAlignment="1">
      <alignment horizontal="center" vertical="center"/>
    </xf>
    <xf numFmtId="0" fontId="52" fillId="12" borderId="12" xfId="0" applyFont="1" applyFill="1" applyBorder="1" applyAlignment="1">
      <alignment horizontal="left" vertical="center"/>
    </xf>
    <xf numFmtId="0" fontId="51" fillId="0" borderId="15" xfId="0" applyNumberFormat="1" applyFont="1" applyFill="1" applyBorder="1" applyAlignment="1">
      <alignment horizontal="left" vertical="center" wrapText="1"/>
    </xf>
    <xf numFmtId="0" fontId="51" fillId="0" borderId="16" xfId="0" applyNumberFormat="1" applyFont="1" applyFill="1" applyBorder="1" applyAlignment="1">
      <alignment horizontal="left" vertical="center" wrapText="1"/>
    </xf>
    <xf numFmtId="0" fontId="51" fillId="0" borderId="12" xfId="0" applyNumberFormat="1" applyFont="1" applyFill="1" applyBorder="1" applyAlignment="1">
      <alignment horizontal="left" vertical="center" wrapText="1"/>
    </xf>
    <xf numFmtId="0" fontId="52" fillId="12" borderId="12" xfId="0" applyFont="1" applyFill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3" fillId="11" borderId="12" xfId="0" applyFont="1" applyFill="1" applyBorder="1" applyAlignment="1">
      <alignment vertical="center"/>
    </xf>
    <xf numFmtId="0" fontId="51" fillId="0" borderId="12" xfId="0" applyFont="1" applyBorder="1" applyAlignment="1">
      <alignment vertical="center" wrapText="1"/>
    </xf>
    <xf numFmtId="0" fontId="53" fillId="11" borderId="14" xfId="0" applyFont="1" applyFill="1" applyBorder="1" applyAlignment="1">
      <alignment vertical="center"/>
    </xf>
    <xf numFmtId="0" fontId="51" fillId="33" borderId="12" xfId="0" applyFont="1" applyFill="1" applyBorder="1" applyAlignment="1">
      <alignment vertical="center"/>
    </xf>
    <xf numFmtId="0" fontId="51" fillId="0" borderId="12" xfId="0" applyFont="1" applyBorder="1" applyAlignment="1">
      <alignment horizontal="left" vertical="center"/>
    </xf>
    <xf numFmtId="0" fontId="53" fillId="11" borderId="12" xfId="0" applyFont="1" applyFill="1" applyBorder="1" applyAlignment="1">
      <alignment horizontal="left" vertical="center"/>
    </xf>
    <xf numFmtId="0" fontId="51" fillId="0" borderId="12" xfId="0" applyFont="1" applyBorder="1" applyAlignment="1">
      <alignment horizontal="left" vertical="center" wrapText="1"/>
    </xf>
    <xf numFmtId="0" fontId="53" fillId="11" borderId="14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/>
    </xf>
    <xf numFmtId="0" fontId="51" fillId="33" borderId="12" xfId="0" applyFont="1" applyFill="1" applyBorder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172" fontId="2" fillId="12" borderId="12" xfId="0" applyNumberFormat="1" applyFont="1" applyFill="1" applyBorder="1" applyAlignment="1">
      <alignment vertical="center"/>
    </xf>
    <xf numFmtId="172" fontId="3" fillId="12" borderId="12" xfId="0" applyNumberFormat="1" applyFont="1" applyFill="1" applyBorder="1" applyAlignment="1">
      <alignment vertical="center"/>
    </xf>
    <xf numFmtId="172" fontId="3" fillId="0" borderId="12" xfId="0" applyNumberFormat="1" applyFont="1" applyBorder="1" applyAlignment="1">
      <alignment vertical="center"/>
    </xf>
    <xf numFmtId="172" fontId="4" fillId="11" borderId="12" xfId="0" applyNumberFormat="1" applyFont="1" applyFill="1" applyBorder="1" applyAlignment="1">
      <alignment vertical="center"/>
    </xf>
    <xf numFmtId="172" fontId="4" fillId="11" borderId="14" xfId="0" applyNumberFormat="1" applyFont="1" applyFill="1" applyBorder="1" applyAlignment="1">
      <alignment vertical="center"/>
    </xf>
    <xf numFmtId="172" fontId="3" fillId="33" borderId="12" xfId="0" applyNumberFormat="1" applyFont="1" applyFill="1" applyBorder="1" applyAlignment="1">
      <alignment vertical="center"/>
    </xf>
    <xf numFmtId="49" fontId="53" fillId="0" borderId="12" xfId="0" applyNumberFormat="1" applyFont="1" applyBorder="1" applyAlignment="1">
      <alignment vertical="center"/>
    </xf>
    <xf numFmtId="172" fontId="4" fillId="12" borderId="12" xfId="0" applyNumberFormat="1" applyFont="1" applyFill="1" applyBorder="1" applyAlignment="1">
      <alignment vertical="center"/>
    </xf>
    <xf numFmtId="172" fontId="4" fillId="0" borderId="12" xfId="0" applyNumberFormat="1" applyFont="1" applyBorder="1" applyAlignment="1">
      <alignment vertical="center"/>
    </xf>
    <xf numFmtId="49" fontId="51" fillId="0" borderId="12" xfId="0" applyNumberFormat="1" applyFont="1" applyBorder="1" applyAlignment="1">
      <alignment vertical="center"/>
    </xf>
    <xf numFmtId="49" fontId="51" fillId="0" borderId="12" xfId="0" applyNumberFormat="1" applyFont="1" applyFill="1" applyBorder="1" applyAlignment="1">
      <alignment vertical="center"/>
    </xf>
    <xf numFmtId="49" fontId="51" fillId="0" borderId="13" xfId="0" applyNumberFormat="1" applyFont="1" applyBorder="1" applyAlignment="1">
      <alignment vertical="center"/>
    </xf>
    <xf numFmtId="172" fontId="3" fillId="12" borderId="13" xfId="0" applyNumberFormat="1" applyFont="1" applyFill="1" applyBorder="1" applyAlignment="1">
      <alignment vertical="center"/>
    </xf>
    <xf numFmtId="172" fontId="51" fillId="0" borderId="0" xfId="0" applyNumberFormat="1" applyFont="1" applyAlignment="1">
      <alignment/>
    </xf>
    <xf numFmtId="0" fontId="56" fillId="0" borderId="15" xfId="0" applyNumberFormat="1" applyFont="1" applyFill="1" applyBorder="1" applyAlignment="1">
      <alignment horizontal="left" vertical="center" wrapText="1"/>
    </xf>
    <xf numFmtId="0" fontId="56" fillId="0" borderId="12" xfId="0" applyNumberFormat="1" applyFont="1" applyFill="1" applyBorder="1" applyAlignment="1">
      <alignment horizontal="left" vertical="center" wrapText="1"/>
    </xf>
    <xf numFmtId="172" fontId="3" fillId="0" borderId="12" xfId="0" applyNumberFormat="1" applyFont="1" applyFill="1" applyBorder="1" applyAlignment="1">
      <alignment vertical="center"/>
    </xf>
    <xf numFmtId="0" fontId="51" fillId="0" borderId="12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vertical="center"/>
    </xf>
    <xf numFmtId="0" fontId="0" fillId="0" borderId="0" xfId="0" applyFill="1" applyAlignment="1">
      <alignment/>
    </xf>
    <xf numFmtId="172" fontId="57" fillId="0" borderId="12" xfId="0" applyNumberFormat="1" applyFont="1" applyFill="1" applyBorder="1" applyAlignment="1">
      <alignment vertical="center"/>
    </xf>
    <xf numFmtId="172" fontId="57" fillId="33" borderId="12" xfId="0" applyNumberFormat="1" applyFont="1" applyFill="1" applyBorder="1" applyAlignment="1">
      <alignment vertical="center"/>
    </xf>
    <xf numFmtId="0" fontId="51" fillId="0" borderId="12" xfId="0" applyFont="1" applyBorder="1" applyAlignment="1">
      <alignment horizontal="center" vertical="center"/>
    </xf>
    <xf numFmtId="0" fontId="58" fillId="0" borderId="0" xfId="0" applyFont="1" applyAlignment="1">
      <alignment horizontal="center" wrapText="1"/>
    </xf>
    <xf numFmtId="0" fontId="59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view="pageBreakPreview" zoomScale="85" zoomScaleNormal="90" zoomScaleSheetLayoutView="8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02" sqref="H102"/>
    </sheetView>
  </sheetViews>
  <sheetFormatPr defaultColWidth="9.140625" defaultRowHeight="15"/>
  <cols>
    <col min="1" max="1" width="7.7109375" style="5" customWidth="1"/>
    <col min="2" max="2" width="47.00390625" style="0" customWidth="1"/>
    <col min="3" max="3" width="26.140625" style="0" customWidth="1"/>
    <col min="4" max="4" width="26.28125" style="1" customWidth="1"/>
    <col min="5" max="5" width="17.57421875" style="1" customWidth="1"/>
    <col min="6" max="6" width="26.28125" style="1" customWidth="1"/>
    <col min="7" max="7" width="17.57421875" style="0" customWidth="1"/>
    <col min="8" max="8" width="26.28125" style="0" customWidth="1"/>
  </cols>
  <sheetData>
    <row r="1" spans="1:6" ht="15.75" customHeight="1">
      <c r="A1" s="60"/>
      <c r="B1" s="60"/>
      <c r="C1" s="60"/>
      <c r="D1" s="60"/>
      <c r="E1" s="60"/>
      <c r="F1" s="60"/>
    </row>
    <row r="2" spans="1:8" ht="15.75" customHeight="1">
      <c r="A2" s="61" t="s">
        <v>262</v>
      </c>
      <c r="B2" s="61"/>
      <c r="C2" s="61"/>
      <c r="D2" s="61"/>
      <c r="E2" s="61"/>
      <c r="F2" s="61"/>
      <c r="G2" s="61"/>
      <c r="H2" s="61"/>
    </row>
    <row r="3" spans="2:6" ht="15">
      <c r="B3" s="5"/>
      <c r="C3" s="5"/>
      <c r="D3" s="50"/>
      <c r="E3" s="50"/>
      <c r="F3" s="50"/>
    </row>
    <row r="4" spans="1:8" ht="97.5" customHeight="1">
      <c r="A4" s="59" t="s">
        <v>0</v>
      </c>
      <c r="B4" s="59"/>
      <c r="C4" s="19" t="s">
        <v>7</v>
      </c>
      <c r="D4" s="2" t="s">
        <v>263</v>
      </c>
      <c r="E4" s="3" t="s">
        <v>188</v>
      </c>
      <c r="F4" s="2" t="s">
        <v>264</v>
      </c>
      <c r="G4" s="3" t="s">
        <v>188</v>
      </c>
      <c r="H4" s="2" t="s">
        <v>265</v>
      </c>
    </row>
    <row r="5" spans="1:8" s="13" customFormat="1" ht="15">
      <c r="A5" s="7" t="s">
        <v>190</v>
      </c>
      <c r="B5" s="20" t="s">
        <v>2</v>
      </c>
      <c r="C5" s="24"/>
      <c r="D5" s="37">
        <f>D7+D18</f>
        <v>96877911.80000001</v>
      </c>
      <c r="E5" s="37">
        <f>E7+E18</f>
        <v>-459129.5000000037</v>
      </c>
      <c r="F5" s="37">
        <f>F7+F18</f>
        <v>96418782.30000001</v>
      </c>
      <c r="G5" s="37">
        <f>G7+G18</f>
        <v>-9703.4</v>
      </c>
      <c r="H5" s="37">
        <f>H7+H18</f>
        <v>96409078.9</v>
      </c>
    </row>
    <row r="6" spans="1:8" ht="15">
      <c r="A6" s="6"/>
      <c r="B6" s="30" t="s">
        <v>1</v>
      </c>
      <c r="C6" s="25"/>
      <c r="D6" s="57"/>
      <c r="E6" s="53"/>
      <c r="F6" s="53"/>
      <c r="G6" s="53"/>
      <c r="H6" s="53"/>
    </row>
    <row r="7" spans="1:8" s="4" customFormat="1" ht="15">
      <c r="A7" s="14" t="s">
        <v>3</v>
      </c>
      <c r="B7" s="31" t="s">
        <v>4</v>
      </c>
      <c r="C7" s="26" t="s">
        <v>260</v>
      </c>
      <c r="D7" s="40">
        <v>51460153.7</v>
      </c>
      <c r="E7" s="40">
        <f>F7-D7</f>
        <v>-1292326.900000006</v>
      </c>
      <c r="F7" s="40">
        <v>50167826.8</v>
      </c>
      <c r="G7" s="40">
        <f>H7-F7</f>
        <v>0</v>
      </c>
      <c r="H7" s="40">
        <v>50167826.8</v>
      </c>
    </row>
    <row r="8" spans="1:8" ht="15">
      <c r="A8" s="6"/>
      <c r="B8" s="30" t="s">
        <v>5</v>
      </c>
      <c r="C8" s="25"/>
      <c r="D8" s="38"/>
      <c r="E8" s="39"/>
      <c r="F8" s="38"/>
      <c r="G8" s="39"/>
      <c r="H8" s="38"/>
    </row>
    <row r="9" spans="1:8" ht="15.75" customHeight="1">
      <c r="A9" s="6"/>
      <c r="B9" s="32" t="s">
        <v>161</v>
      </c>
      <c r="C9" s="27" t="s">
        <v>162</v>
      </c>
      <c r="D9" s="38">
        <v>12657411.9</v>
      </c>
      <c r="E9" s="39">
        <f aca="true" t="shared" si="0" ref="E9:E17">F9-D9</f>
        <v>0</v>
      </c>
      <c r="F9" s="38">
        <v>12657411.9</v>
      </c>
      <c r="G9" s="39">
        <f>H9-F9</f>
        <v>0</v>
      </c>
      <c r="H9" s="38">
        <v>12657411.9</v>
      </c>
    </row>
    <row r="10" spans="1:8" ht="16.5" customHeight="1">
      <c r="A10" s="6"/>
      <c r="B10" s="32" t="s">
        <v>163</v>
      </c>
      <c r="C10" s="27" t="s">
        <v>164</v>
      </c>
      <c r="D10" s="38">
        <v>18682610.4</v>
      </c>
      <c r="E10" s="39">
        <f>F10-D10</f>
        <v>0</v>
      </c>
      <c r="F10" s="38">
        <v>18682610.4</v>
      </c>
      <c r="G10" s="39">
        <f>H10-F10</f>
        <v>0</v>
      </c>
      <c r="H10" s="38">
        <v>18682610.4</v>
      </c>
    </row>
    <row r="11" spans="1:8" ht="45" customHeight="1">
      <c r="A11" s="6"/>
      <c r="B11" s="32" t="s">
        <v>165</v>
      </c>
      <c r="C11" s="27" t="s">
        <v>166</v>
      </c>
      <c r="D11" s="38">
        <v>8307963.7</v>
      </c>
      <c r="E11" s="39">
        <f t="shared" si="0"/>
        <v>-1292326.9000000004</v>
      </c>
      <c r="F11" s="38">
        <v>7015636.8</v>
      </c>
      <c r="G11" s="39">
        <f aca="true" t="shared" si="1" ref="G11:G17">H11-F11</f>
        <v>0</v>
      </c>
      <c r="H11" s="38">
        <v>7015636.8</v>
      </c>
    </row>
    <row r="12" spans="1:8" ht="29.25" customHeight="1">
      <c r="A12" s="6"/>
      <c r="B12" s="32" t="s">
        <v>167</v>
      </c>
      <c r="C12" s="27" t="s">
        <v>168</v>
      </c>
      <c r="D12" s="38">
        <v>2412185</v>
      </c>
      <c r="E12" s="39">
        <f t="shared" si="0"/>
        <v>0</v>
      </c>
      <c r="F12" s="38">
        <v>2412185</v>
      </c>
      <c r="G12" s="39">
        <f t="shared" si="1"/>
        <v>0</v>
      </c>
      <c r="H12" s="38">
        <v>2412185</v>
      </c>
    </row>
    <row r="13" spans="1:8" ht="17.25" customHeight="1">
      <c r="A13" s="6"/>
      <c r="B13" s="32" t="s">
        <v>169</v>
      </c>
      <c r="C13" s="27" t="s">
        <v>170</v>
      </c>
      <c r="D13" s="38">
        <v>5351393.6</v>
      </c>
      <c r="E13" s="39">
        <f t="shared" si="0"/>
        <v>0</v>
      </c>
      <c r="F13" s="38">
        <v>5351393.6</v>
      </c>
      <c r="G13" s="39">
        <f t="shared" si="1"/>
        <v>0</v>
      </c>
      <c r="H13" s="38">
        <v>5351393.6</v>
      </c>
    </row>
    <row r="14" spans="1:8" ht="17.25" customHeight="1">
      <c r="A14" s="6"/>
      <c r="B14" s="32" t="s">
        <v>171</v>
      </c>
      <c r="C14" s="27" t="s">
        <v>172</v>
      </c>
      <c r="D14" s="38">
        <v>716637.1</v>
      </c>
      <c r="E14" s="39">
        <f t="shared" si="0"/>
        <v>0</v>
      </c>
      <c r="F14" s="38">
        <v>716637.1</v>
      </c>
      <c r="G14" s="39">
        <f t="shared" si="1"/>
        <v>0</v>
      </c>
      <c r="H14" s="38">
        <v>716637.1</v>
      </c>
    </row>
    <row r="15" spans="1:8" ht="19.5" customHeight="1">
      <c r="A15" s="6"/>
      <c r="B15" s="32" t="s">
        <v>173</v>
      </c>
      <c r="C15" s="27" t="s">
        <v>174</v>
      </c>
      <c r="D15" s="38">
        <v>1680</v>
      </c>
      <c r="E15" s="39">
        <f t="shared" si="0"/>
        <v>0</v>
      </c>
      <c r="F15" s="38">
        <v>1680</v>
      </c>
      <c r="G15" s="39">
        <f t="shared" si="1"/>
        <v>0</v>
      </c>
      <c r="H15" s="38">
        <v>1680</v>
      </c>
    </row>
    <row r="16" spans="1:8" ht="15.75" customHeight="1">
      <c r="A16" s="6"/>
      <c r="B16" s="32" t="s">
        <v>175</v>
      </c>
      <c r="C16" s="27" t="s">
        <v>176</v>
      </c>
      <c r="D16" s="38">
        <v>2159921.3</v>
      </c>
      <c r="E16" s="39">
        <f t="shared" si="0"/>
        <v>0</v>
      </c>
      <c r="F16" s="38">
        <v>2159921.3</v>
      </c>
      <c r="G16" s="39">
        <f t="shared" si="1"/>
        <v>0</v>
      </c>
      <c r="H16" s="38">
        <v>2159921.3</v>
      </c>
    </row>
    <row r="17" spans="1:8" ht="45.75" customHeight="1">
      <c r="A17" s="6"/>
      <c r="B17" s="32" t="s">
        <v>182</v>
      </c>
      <c r="C17" s="27" t="s">
        <v>177</v>
      </c>
      <c r="D17" s="38">
        <v>12996</v>
      </c>
      <c r="E17" s="39">
        <f t="shared" si="0"/>
        <v>0</v>
      </c>
      <c r="F17" s="38">
        <v>12996</v>
      </c>
      <c r="G17" s="39">
        <f t="shared" si="1"/>
        <v>0</v>
      </c>
      <c r="H17" s="38">
        <v>12996</v>
      </c>
    </row>
    <row r="18" spans="1:8" s="4" customFormat="1" ht="15">
      <c r="A18" s="15" t="s">
        <v>189</v>
      </c>
      <c r="B18" s="33" t="s">
        <v>145</v>
      </c>
      <c r="C18" s="28" t="s">
        <v>261</v>
      </c>
      <c r="D18" s="41">
        <f>D20+D26+D28+D29+D30+D27</f>
        <v>45417758.1</v>
      </c>
      <c r="E18" s="41">
        <f>E20+E26+E28+E29+E30</f>
        <v>833197.4000000022</v>
      </c>
      <c r="F18" s="41">
        <f>F20+F26+F28+F29+F30+F27</f>
        <v>46250955.50000001</v>
      </c>
      <c r="G18" s="41">
        <f>G20+G26+G28+G29+G30</f>
        <v>-9703.4</v>
      </c>
      <c r="H18" s="41">
        <f>H20+H26+H28+H29+H30+H27</f>
        <v>46241252.10000001</v>
      </c>
    </row>
    <row r="19" spans="1:8" s="16" customFormat="1" ht="15">
      <c r="A19" s="17"/>
      <c r="B19" s="34" t="s">
        <v>1</v>
      </c>
      <c r="C19" s="29"/>
      <c r="D19" s="42"/>
      <c r="E19" s="42"/>
      <c r="F19" s="42"/>
      <c r="G19" s="42"/>
      <c r="H19" s="42"/>
    </row>
    <row r="20" spans="1:8" ht="30">
      <c r="A20" s="6"/>
      <c r="B20" s="32" t="s">
        <v>146</v>
      </c>
      <c r="C20" s="25" t="s">
        <v>185</v>
      </c>
      <c r="D20" s="38">
        <v>44552798.3</v>
      </c>
      <c r="E20" s="38">
        <f>E22+E23+E24+E25</f>
        <v>833197.4000000022</v>
      </c>
      <c r="F20" s="38">
        <v>45385995.7</v>
      </c>
      <c r="G20" s="38">
        <f>G22+G23+G24+G25</f>
        <v>0</v>
      </c>
      <c r="H20" s="38">
        <v>45385995.7</v>
      </c>
    </row>
    <row r="21" spans="1:8" s="16" customFormat="1" ht="15">
      <c r="A21" s="17"/>
      <c r="B21" s="35" t="s">
        <v>5</v>
      </c>
      <c r="C21" s="29"/>
      <c r="D21" s="42"/>
      <c r="E21" s="42"/>
      <c r="F21" s="42"/>
      <c r="G21" s="42"/>
      <c r="H21" s="58"/>
    </row>
    <row r="22" spans="1:8" ht="41.25" customHeight="1">
      <c r="A22" s="6"/>
      <c r="B22" s="32" t="s">
        <v>147</v>
      </c>
      <c r="C22" s="25" t="s">
        <v>178</v>
      </c>
      <c r="D22" s="38">
        <v>14077997.2</v>
      </c>
      <c r="E22" s="39">
        <f aca="true" t="shared" si="2" ref="E22:E31">F22-D22</f>
        <v>0</v>
      </c>
      <c r="F22" s="38">
        <v>14077997.2</v>
      </c>
      <c r="G22" s="39">
        <f aca="true" t="shared" si="3" ref="G22:G31">H22-F22</f>
        <v>0</v>
      </c>
      <c r="H22" s="38">
        <v>14077997.2</v>
      </c>
    </row>
    <row r="23" spans="1:8" ht="30">
      <c r="A23" s="6"/>
      <c r="B23" s="32" t="s">
        <v>148</v>
      </c>
      <c r="C23" s="25" t="s">
        <v>179</v>
      </c>
      <c r="D23" s="38">
        <v>21784839.9</v>
      </c>
      <c r="E23" s="39">
        <f t="shared" si="2"/>
        <v>833197.4000000022</v>
      </c>
      <c r="F23" s="38">
        <v>22618037.3</v>
      </c>
      <c r="G23" s="39">
        <f t="shared" si="3"/>
        <v>0</v>
      </c>
      <c r="H23" s="38">
        <v>22618037.3</v>
      </c>
    </row>
    <row r="24" spans="1:8" ht="30">
      <c r="A24" s="6"/>
      <c r="B24" s="32" t="s">
        <v>149</v>
      </c>
      <c r="C24" s="25" t="s">
        <v>180</v>
      </c>
      <c r="D24" s="38">
        <v>5613280.3</v>
      </c>
      <c r="E24" s="39">
        <f t="shared" si="2"/>
        <v>0</v>
      </c>
      <c r="F24" s="38">
        <v>5613280.3</v>
      </c>
      <c r="G24" s="39">
        <f t="shared" si="3"/>
        <v>0</v>
      </c>
      <c r="H24" s="38">
        <v>5613280.3</v>
      </c>
    </row>
    <row r="25" spans="1:8" ht="15">
      <c r="A25" s="6"/>
      <c r="B25" s="32" t="s">
        <v>150</v>
      </c>
      <c r="C25" s="25" t="s">
        <v>181</v>
      </c>
      <c r="D25" s="38">
        <v>3076680.9</v>
      </c>
      <c r="E25" s="39">
        <f t="shared" si="2"/>
        <v>0</v>
      </c>
      <c r="F25" s="38">
        <v>3076680.9</v>
      </c>
      <c r="G25" s="39">
        <f t="shared" si="3"/>
        <v>0</v>
      </c>
      <c r="H25" s="38">
        <v>3076680.9</v>
      </c>
    </row>
    <row r="26" spans="1:8" ht="30">
      <c r="A26" s="6"/>
      <c r="B26" s="32" t="s">
        <v>151</v>
      </c>
      <c r="C26" s="25" t="s">
        <v>152</v>
      </c>
      <c r="D26" s="38">
        <v>402885.7</v>
      </c>
      <c r="E26" s="39">
        <f t="shared" si="2"/>
        <v>0</v>
      </c>
      <c r="F26" s="38">
        <v>402885.7</v>
      </c>
      <c r="G26" s="39">
        <f t="shared" si="3"/>
        <v>0</v>
      </c>
      <c r="H26" s="38">
        <v>402885.7</v>
      </c>
    </row>
    <row r="27" spans="1:8" ht="30">
      <c r="A27" s="6"/>
      <c r="B27" s="32" t="s">
        <v>184</v>
      </c>
      <c r="C27" s="25" t="s">
        <v>183</v>
      </c>
      <c r="D27" s="38">
        <v>462074.1</v>
      </c>
      <c r="E27" s="39">
        <f t="shared" si="2"/>
        <v>0</v>
      </c>
      <c r="F27" s="38">
        <v>462074.1</v>
      </c>
      <c r="G27" s="39">
        <f t="shared" si="3"/>
        <v>0</v>
      </c>
      <c r="H27" s="38">
        <v>462074.1</v>
      </c>
    </row>
    <row r="28" spans="1:8" ht="15">
      <c r="A28" s="6"/>
      <c r="B28" s="32" t="s">
        <v>153</v>
      </c>
      <c r="C28" s="25" t="s">
        <v>154</v>
      </c>
      <c r="D28" s="38">
        <v>0</v>
      </c>
      <c r="E28" s="39">
        <f t="shared" si="2"/>
        <v>0</v>
      </c>
      <c r="F28" s="38">
        <v>0</v>
      </c>
      <c r="G28" s="39">
        <f t="shared" si="3"/>
        <v>0</v>
      </c>
      <c r="H28" s="38">
        <v>0</v>
      </c>
    </row>
    <row r="29" spans="1:8" ht="89.25" customHeight="1">
      <c r="A29" s="6"/>
      <c r="B29" s="32" t="s">
        <v>155</v>
      </c>
      <c r="C29" s="25" t="s">
        <v>156</v>
      </c>
      <c r="D29" s="38">
        <v>0</v>
      </c>
      <c r="E29" s="39">
        <f t="shared" si="2"/>
        <v>0</v>
      </c>
      <c r="F29" s="38">
        <v>0</v>
      </c>
      <c r="G29" s="39">
        <f t="shared" si="3"/>
        <v>0</v>
      </c>
      <c r="H29" s="38">
        <v>0</v>
      </c>
    </row>
    <row r="30" spans="1:8" ht="45">
      <c r="A30" s="6"/>
      <c r="B30" s="32" t="s">
        <v>157</v>
      </c>
      <c r="C30" s="25" t="s">
        <v>158</v>
      </c>
      <c r="D30" s="38">
        <v>0</v>
      </c>
      <c r="E30" s="39">
        <f t="shared" si="2"/>
        <v>0</v>
      </c>
      <c r="F30" s="38">
        <v>0</v>
      </c>
      <c r="G30" s="39">
        <f t="shared" si="3"/>
        <v>-9703.4</v>
      </c>
      <c r="H30" s="38">
        <v>-9703.4</v>
      </c>
    </row>
    <row r="31" spans="1:8" s="13" customFormat="1" ht="15">
      <c r="A31" s="7" t="s">
        <v>144</v>
      </c>
      <c r="B31" s="20" t="s">
        <v>6</v>
      </c>
      <c r="C31" s="24"/>
      <c r="D31" s="37">
        <f>D33+D42+D44+D48+D57+D62+D65+D73+D77+D84+D90+D94+D96+D98</f>
        <v>99557477</v>
      </c>
      <c r="E31" s="37">
        <f t="shared" si="2"/>
        <v>-459129.5</v>
      </c>
      <c r="F31" s="37">
        <f>F33+F42+F44+F48+F57+F62+F65+F73+F77+F84+F90+F94+F96+F98</f>
        <v>99098347.5</v>
      </c>
      <c r="G31" s="37">
        <f t="shared" si="3"/>
        <v>822814.400000006</v>
      </c>
      <c r="H31" s="37">
        <f>H33+H42+H44+H48+H57+H62+H65+H73+H77+H84+H90+H94+H96+H98</f>
        <v>99921161.9</v>
      </c>
    </row>
    <row r="32" spans="1:8" s="56" customFormat="1" ht="15">
      <c r="A32" s="9"/>
      <c r="B32" s="54" t="s">
        <v>1</v>
      </c>
      <c r="C32" s="55"/>
      <c r="D32" s="53"/>
      <c r="E32" s="53"/>
      <c r="F32" s="53"/>
      <c r="G32" s="53"/>
      <c r="H32" s="53"/>
    </row>
    <row r="33" spans="1:8" s="4" customFormat="1" ht="18.75" customHeight="1">
      <c r="A33" s="8" t="s">
        <v>191</v>
      </c>
      <c r="B33" s="51" t="s">
        <v>11</v>
      </c>
      <c r="C33" s="43" t="s">
        <v>8</v>
      </c>
      <c r="D33" s="44">
        <f>D34+D35+D36+D37+D38+D39+D40+D41</f>
        <v>9061736.7</v>
      </c>
      <c r="E33" s="45">
        <f aca="true" t="shared" si="4" ref="E33:E64">F33-D33</f>
        <v>-148837.90000000037</v>
      </c>
      <c r="F33" s="44">
        <f>F34+F35+F36+F37+F38+F39+F40+F41</f>
        <v>8912898.799999999</v>
      </c>
      <c r="G33" s="45">
        <f aca="true" t="shared" si="5" ref="G33:G96">H33-F33</f>
        <v>0</v>
      </c>
      <c r="H33" s="44">
        <f>H34+H35+H36+H37+H38+H39+H40+H41</f>
        <v>8912898.799999999</v>
      </c>
    </row>
    <row r="34" spans="1:8" ht="47.25" customHeight="1">
      <c r="A34" s="6" t="s">
        <v>192</v>
      </c>
      <c r="B34" s="21" t="s">
        <v>12</v>
      </c>
      <c r="C34" s="46" t="s">
        <v>9</v>
      </c>
      <c r="D34" s="38">
        <v>3412.5</v>
      </c>
      <c r="E34" s="39">
        <f t="shared" si="4"/>
        <v>0</v>
      </c>
      <c r="F34" s="38">
        <v>3412.5</v>
      </c>
      <c r="G34" s="39">
        <f t="shared" si="5"/>
        <v>0</v>
      </c>
      <c r="H34" s="38">
        <v>3412.5</v>
      </c>
    </row>
    <row r="35" spans="1:8" ht="60">
      <c r="A35" s="6" t="s">
        <v>193</v>
      </c>
      <c r="B35" s="21" t="s">
        <v>13</v>
      </c>
      <c r="C35" s="46" t="s">
        <v>10</v>
      </c>
      <c r="D35" s="38">
        <v>128384.3</v>
      </c>
      <c r="E35" s="39">
        <f t="shared" si="4"/>
        <v>0</v>
      </c>
      <c r="F35" s="38">
        <v>128384.3</v>
      </c>
      <c r="G35" s="39">
        <f t="shared" si="5"/>
        <v>0</v>
      </c>
      <c r="H35" s="38">
        <v>128384.3</v>
      </c>
    </row>
    <row r="36" spans="1:8" ht="60">
      <c r="A36" s="6" t="s">
        <v>194</v>
      </c>
      <c r="B36" s="21" t="s">
        <v>14</v>
      </c>
      <c r="C36" s="46" t="s">
        <v>76</v>
      </c>
      <c r="D36" s="38">
        <v>90404.8</v>
      </c>
      <c r="E36" s="39">
        <f t="shared" si="4"/>
        <v>0</v>
      </c>
      <c r="F36" s="38">
        <v>90404.8</v>
      </c>
      <c r="G36" s="39">
        <f t="shared" si="5"/>
        <v>0</v>
      </c>
      <c r="H36" s="38">
        <v>90404.8</v>
      </c>
    </row>
    <row r="37" spans="1:8" ht="15">
      <c r="A37" s="6" t="s">
        <v>195</v>
      </c>
      <c r="B37" s="21" t="s">
        <v>15</v>
      </c>
      <c r="C37" s="46" t="s">
        <v>77</v>
      </c>
      <c r="D37" s="38">
        <v>4726.4</v>
      </c>
      <c r="E37" s="39">
        <f t="shared" si="4"/>
        <v>0</v>
      </c>
      <c r="F37" s="38">
        <v>4726.4</v>
      </c>
      <c r="G37" s="39">
        <f t="shared" si="5"/>
        <v>0</v>
      </c>
      <c r="H37" s="38">
        <v>4726.4</v>
      </c>
    </row>
    <row r="38" spans="1:8" ht="45">
      <c r="A38" s="6" t="s">
        <v>196</v>
      </c>
      <c r="B38" s="21" t="s">
        <v>16</v>
      </c>
      <c r="C38" s="46" t="s">
        <v>78</v>
      </c>
      <c r="D38" s="38">
        <v>157626.7</v>
      </c>
      <c r="E38" s="39">
        <f t="shared" si="4"/>
        <v>0</v>
      </c>
      <c r="F38" s="38">
        <v>157626.7</v>
      </c>
      <c r="G38" s="39">
        <f t="shared" si="5"/>
        <v>0</v>
      </c>
      <c r="H38" s="38">
        <v>157626.7</v>
      </c>
    </row>
    <row r="39" spans="1:8" ht="30">
      <c r="A39" s="6" t="s">
        <v>197</v>
      </c>
      <c r="B39" s="21" t="s">
        <v>17</v>
      </c>
      <c r="C39" s="46" t="s">
        <v>79</v>
      </c>
      <c r="D39" s="38">
        <v>42568.5</v>
      </c>
      <c r="E39" s="39">
        <f t="shared" si="4"/>
        <v>0</v>
      </c>
      <c r="F39" s="38">
        <v>42568.5</v>
      </c>
      <c r="G39" s="39">
        <f t="shared" si="5"/>
        <v>0</v>
      </c>
      <c r="H39" s="38">
        <v>42568.5</v>
      </c>
    </row>
    <row r="40" spans="1:8" ht="15">
      <c r="A40" s="6" t="s">
        <v>198</v>
      </c>
      <c r="B40" s="21" t="s">
        <v>18</v>
      </c>
      <c r="C40" s="46" t="s">
        <v>80</v>
      </c>
      <c r="D40" s="38">
        <v>100000</v>
      </c>
      <c r="E40" s="39">
        <f t="shared" si="4"/>
        <v>0</v>
      </c>
      <c r="F40" s="38">
        <v>100000</v>
      </c>
      <c r="G40" s="39">
        <f t="shared" si="5"/>
        <v>0</v>
      </c>
      <c r="H40" s="38">
        <v>100000</v>
      </c>
    </row>
    <row r="41" spans="1:8" ht="15">
      <c r="A41" s="6" t="s">
        <v>199</v>
      </c>
      <c r="B41" s="21" t="s">
        <v>19</v>
      </c>
      <c r="C41" s="46" t="s">
        <v>81</v>
      </c>
      <c r="D41" s="38">
        <v>8534613.5</v>
      </c>
      <c r="E41" s="39">
        <f t="shared" si="4"/>
        <v>-148837.90000000037</v>
      </c>
      <c r="F41" s="38">
        <v>8385775.6</v>
      </c>
      <c r="G41" s="39">
        <f t="shared" si="5"/>
        <v>0</v>
      </c>
      <c r="H41" s="38">
        <v>8385775.6</v>
      </c>
    </row>
    <row r="42" spans="1:8" s="4" customFormat="1" ht="15">
      <c r="A42" s="8" t="s">
        <v>200</v>
      </c>
      <c r="B42" s="51" t="s">
        <v>20</v>
      </c>
      <c r="C42" s="43" t="s">
        <v>82</v>
      </c>
      <c r="D42" s="44">
        <f>D43</f>
        <v>64097.8</v>
      </c>
      <c r="E42" s="45">
        <f t="shared" si="4"/>
        <v>0</v>
      </c>
      <c r="F42" s="44">
        <f>F43</f>
        <v>64097.8</v>
      </c>
      <c r="G42" s="45">
        <f t="shared" si="5"/>
        <v>0</v>
      </c>
      <c r="H42" s="44">
        <f>H43</f>
        <v>64097.8</v>
      </c>
    </row>
    <row r="43" spans="1:8" ht="15">
      <c r="A43" s="6" t="s">
        <v>201</v>
      </c>
      <c r="B43" s="21" t="s">
        <v>21</v>
      </c>
      <c r="C43" s="46" t="s">
        <v>83</v>
      </c>
      <c r="D43" s="38">
        <v>64097.8</v>
      </c>
      <c r="E43" s="39">
        <f t="shared" si="4"/>
        <v>0</v>
      </c>
      <c r="F43" s="38">
        <v>64097.8</v>
      </c>
      <c r="G43" s="39">
        <f t="shared" si="5"/>
        <v>0</v>
      </c>
      <c r="H43" s="38">
        <v>64097.8</v>
      </c>
    </row>
    <row r="44" spans="1:8" s="4" customFormat="1" ht="28.5">
      <c r="A44" s="8" t="s">
        <v>202</v>
      </c>
      <c r="B44" s="51" t="s">
        <v>22</v>
      </c>
      <c r="C44" s="43" t="s">
        <v>84</v>
      </c>
      <c r="D44" s="44">
        <f>D45+D46+D47</f>
        <v>1452310.2</v>
      </c>
      <c r="E44" s="45">
        <f t="shared" si="4"/>
        <v>0</v>
      </c>
      <c r="F44" s="44">
        <f>F45+F46+F47</f>
        <v>1452310.2</v>
      </c>
      <c r="G44" s="45">
        <f t="shared" si="5"/>
        <v>0</v>
      </c>
      <c r="H44" s="44">
        <f>H45+H46+H47</f>
        <v>1452310.2</v>
      </c>
    </row>
    <row r="45" spans="1:8" ht="15">
      <c r="A45" s="6" t="s">
        <v>203</v>
      </c>
      <c r="B45" s="36" t="s">
        <v>186</v>
      </c>
      <c r="C45" s="46" t="s">
        <v>85</v>
      </c>
      <c r="D45" s="38">
        <v>34812.4</v>
      </c>
      <c r="E45" s="39">
        <f t="shared" si="4"/>
        <v>0</v>
      </c>
      <c r="F45" s="38">
        <v>34812.4</v>
      </c>
      <c r="G45" s="39">
        <f t="shared" si="5"/>
        <v>0</v>
      </c>
      <c r="H45" s="38">
        <v>34812.4</v>
      </c>
    </row>
    <row r="46" spans="1:8" ht="45">
      <c r="A46" s="9" t="s">
        <v>204</v>
      </c>
      <c r="B46" s="22" t="s">
        <v>187</v>
      </c>
      <c r="C46" s="47" t="s">
        <v>86</v>
      </c>
      <c r="D46" s="38">
        <v>1417017.8</v>
      </c>
      <c r="E46" s="39">
        <f t="shared" si="4"/>
        <v>0</v>
      </c>
      <c r="F46" s="38">
        <v>1417017.8</v>
      </c>
      <c r="G46" s="39">
        <f t="shared" si="5"/>
        <v>0</v>
      </c>
      <c r="H46" s="38">
        <v>1417017.8</v>
      </c>
    </row>
    <row r="47" spans="1:8" ht="15">
      <c r="A47" s="10" t="s">
        <v>205</v>
      </c>
      <c r="B47" s="23" t="s">
        <v>23</v>
      </c>
      <c r="C47" s="48" t="s">
        <v>87</v>
      </c>
      <c r="D47" s="49">
        <v>480</v>
      </c>
      <c r="E47" s="39">
        <f t="shared" si="4"/>
        <v>0</v>
      </c>
      <c r="F47" s="38">
        <v>480</v>
      </c>
      <c r="G47" s="39">
        <f t="shared" si="5"/>
        <v>0</v>
      </c>
      <c r="H47" s="38">
        <v>480</v>
      </c>
    </row>
    <row r="48" spans="1:8" s="4" customFormat="1" ht="15">
      <c r="A48" s="8" t="s">
        <v>206</v>
      </c>
      <c r="B48" s="52" t="s">
        <v>24</v>
      </c>
      <c r="C48" s="43" t="s">
        <v>88</v>
      </c>
      <c r="D48" s="44">
        <f>D49+D50+D51+D52+D53+D54+D55+D56</f>
        <v>16378451.3</v>
      </c>
      <c r="E48" s="45">
        <f t="shared" si="4"/>
        <v>-1292326.8999999985</v>
      </c>
      <c r="F48" s="44">
        <f>F49+F50+F51+F52+F53+F54+F55+F56</f>
        <v>15086124.400000002</v>
      </c>
      <c r="G48" s="45">
        <f t="shared" si="5"/>
        <v>781965.5999999978</v>
      </c>
      <c r="H48" s="44">
        <f>H49+H50+H51+H52+H53+H54+H55+H56</f>
        <v>15868090</v>
      </c>
    </row>
    <row r="49" spans="1:8" ht="15">
      <c r="A49" s="6" t="s">
        <v>207</v>
      </c>
      <c r="B49" s="23" t="s">
        <v>25</v>
      </c>
      <c r="C49" s="46" t="s">
        <v>89</v>
      </c>
      <c r="D49" s="38">
        <v>183575.1</v>
      </c>
      <c r="E49" s="39">
        <f t="shared" si="4"/>
        <v>0</v>
      </c>
      <c r="F49" s="38">
        <v>183575.1</v>
      </c>
      <c r="G49" s="39">
        <f t="shared" si="5"/>
        <v>0</v>
      </c>
      <c r="H49" s="38">
        <v>183575.1</v>
      </c>
    </row>
    <row r="50" spans="1:8" ht="15">
      <c r="A50" s="6" t="s">
        <v>208</v>
      </c>
      <c r="B50" s="23" t="s">
        <v>26</v>
      </c>
      <c r="C50" s="46" t="s">
        <v>90</v>
      </c>
      <c r="D50" s="38">
        <v>1983242.7</v>
      </c>
      <c r="E50" s="39">
        <f t="shared" si="4"/>
        <v>0</v>
      </c>
      <c r="F50" s="38">
        <v>1983242.7</v>
      </c>
      <c r="G50" s="39">
        <f t="shared" si="5"/>
        <v>0</v>
      </c>
      <c r="H50" s="38">
        <v>1983242.7</v>
      </c>
    </row>
    <row r="51" spans="1:8" ht="15">
      <c r="A51" s="6" t="s">
        <v>209</v>
      </c>
      <c r="B51" s="23" t="s">
        <v>27</v>
      </c>
      <c r="C51" s="46" t="s">
        <v>91</v>
      </c>
      <c r="D51" s="38">
        <v>341919.6</v>
      </c>
      <c r="E51" s="39">
        <f t="shared" si="4"/>
        <v>0</v>
      </c>
      <c r="F51" s="38">
        <v>341919.6</v>
      </c>
      <c r="G51" s="39">
        <f t="shared" si="5"/>
        <v>0</v>
      </c>
      <c r="H51" s="38">
        <v>341919.6</v>
      </c>
    </row>
    <row r="52" spans="1:8" ht="15">
      <c r="A52" s="6" t="s">
        <v>210</v>
      </c>
      <c r="B52" s="23" t="s">
        <v>28</v>
      </c>
      <c r="C52" s="46" t="s">
        <v>92</v>
      </c>
      <c r="D52" s="38">
        <v>2376737.9</v>
      </c>
      <c r="E52" s="39">
        <f t="shared" si="4"/>
        <v>0</v>
      </c>
      <c r="F52" s="38">
        <v>2376737.9</v>
      </c>
      <c r="G52" s="39">
        <f t="shared" si="5"/>
        <v>0</v>
      </c>
      <c r="H52" s="38">
        <v>2376737.9</v>
      </c>
    </row>
    <row r="53" spans="1:8" ht="15">
      <c r="A53" s="6" t="s">
        <v>211</v>
      </c>
      <c r="B53" s="23" t="s">
        <v>29</v>
      </c>
      <c r="C53" s="46" t="s">
        <v>93</v>
      </c>
      <c r="D53" s="38">
        <v>1040604</v>
      </c>
      <c r="E53" s="39">
        <f t="shared" si="4"/>
        <v>0</v>
      </c>
      <c r="F53" s="38">
        <v>1040604</v>
      </c>
      <c r="G53" s="39">
        <f t="shared" si="5"/>
        <v>0</v>
      </c>
      <c r="H53" s="38">
        <v>1040604</v>
      </c>
    </row>
    <row r="54" spans="1:8" ht="15">
      <c r="A54" s="6" t="s">
        <v>212</v>
      </c>
      <c r="B54" s="23" t="s">
        <v>30</v>
      </c>
      <c r="C54" s="46" t="s">
        <v>94</v>
      </c>
      <c r="D54" s="38">
        <v>9830636.7</v>
      </c>
      <c r="E54" s="39">
        <f t="shared" si="4"/>
        <v>-1292326.8999999985</v>
      </c>
      <c r="F54" s="38">
        <v>8538309.8</v>
      </c>
      <c r="G54" s="39">
        <f t="shared" si="5"/>
        <v>781965.5999999996</v>
      </c>
      <c r="H54" s="38">
        <v>9320275.4</v>
      </c>
    </row>
    <row r="55" spans="1:8" ht="15">
      <c r="A55" s="6" t="s">
        <v>213</v>
      </c>
      <c r="B55" s="23" t="s">
        <v>31</v>
      </c>
      <c r="C55" s="46" t="s">
        <v>95</v>
      </c>
      <c r="D55" s="38">
        <v>130577.5</v>
      </c>
      <c r="E55" s="39">
        <f t="shared" si="4"/>
        <v>0</v>
      </c>
      <c r="F55" s="38">
        <v>130577.5</v>
      </c>
      <c r="G55" s="39">
        <f t="shared" si="5"/>
        <v>0</v>
      </c>
      <c r="H55" s="38">
        <v>130577.5</v>
      </c>
    </row>
    <row r="56" spans="1:8" ht="30">
      <c r="A56" s="6" t="s">
        <v>214</v>
      </c>
      <c r="B56" s="23" t="s">
        <v>32</v>
      </c>
      <c r="C56" s="46" t="s">
        <v>96</v>
      </c>
      <c r="D56" s="38">
        <v>491157.8</v>
      </c>
      <c r="E56" s="39">
        <f t="shared" si="4"/>
        <v>0</v>
      </c>
      <c r="F56" s="38">
        <v>491157.8</v>
      </c>
      <c r="G56" s="39">
        <f t="shared" si="5"/>
        <v>0</v>
      </c>
      <c r="H56" s="38">
        <v>491157.8</v>
      </c>
    </row>
    <row r="57" spans="1:8" s="4" customFormat="1" ht="15">
      <c r="A57" s="8" t="s">
        <v>215</v>
      </c>
      <c r="B57" s="52" t="s">
        <v>33</v>
      </c>
      <c r="C57" s="43" t="s">
        <v>97</v>
      </c>
      <c r="D57" s="44">
        <f>D58+D59+D60+D61</f>
        <v>4489991.3</v>
      </c>
      <c r="E57" s="45">
        <f t="shared" si="4"/>
        <v>0</v>
      </c>
      <c r="F57" s="44">
        <f>F58+F59+F60+F61</f>
        <v>4489991.3</v>
      </c>
      <c r="G57" s="45">
        <f t="shared" si="5"/>
        <v>1500</v>
      </c>
      <c r="H57" s="44">
        <f>H58+H59+H60+H61</f>
        <v>4491491.3</v>
      </c>
    </row>
    <row r="58" spans="1:8" ht="15">
      <c r="A58" s="6" t="s">
        <v>216</v>
      </c>
      <c r="B58" s="23" t="s">
        <v>34</v>
      </c>
      <c r="C58" s="46" t="s">
        <v>98</v>
      </c>
      <c r="D58" s="38">
        <v>410821.7</v>
      </c>
      <c r="E58" s="39">
        <f t="shared" si="4"/>
        <v>0</v>
      </c>
      <c r="F58" s="38">
        <v>410821.7</v>
      </c>
      <c r="G58" s="39">
        <f t="shared" si="5"/>
        <v>0</v>
      </c>
      <c r="H58" s="38">
        <v>410821.7</v>
      </c>
    </row>
    <row r="59" spans="1:8" ht="15">
      <c r="A59" s="6" t="s">
        <v>217</v>
      </c>
      <c r="B59" s="23" t="s">
        <v>35</v>
      </c>
      <c r="C59" s="46" t="s">
        <v>99</v>
      </c>
      <c r="D59" s="38">
        <v>1520622.6</v>
      </c>
      <c r="E59" s="39">
        <f t="shared" si="4"/>
        <v>0</v>
      </c>
      <c r="F59" s="38">
        <v>1520622.6</v>
      </c>
      <c r="G59" s="39">
        <f t="shared" si="5"/>
        <v>1500</v>
      </c>
      <c r="H59" s="38">
        <v>1522122.6</v>
      </c>
    </row>
    <row r="60" spans="1:8" ht="15">
      <c r="A60" s="6" t="s">
        <v>218</v>
      </c>
      <c r="B60" s="23" t="s">
        <v>140</v>
      </c>
      <c r="C60" s="46" t="s">
        <v>141</v>
      </c>
      <c r="D60" s="38">
        <v>1204041.5</v>
      </c>
      <c r="E60" s="39">
        <f t="shared" si="4"/>
        <v>0</v>
      </c>
      <c r="F60" s="38">
        <v>1204041.5</v>
      </c>
      <c r="G60" s="39">
        <f t="shared" si="5"/>
        <v>0</v>
      </c>
      <c r="H60" s="38">
        <v>1204041.5</v>
      </c>
    </row>
    <row r="61" spans="1:8" ht="30">
      <c r="A61" s="6" t="s">
        <v>219</v>
      </c>
      <c r="B61" s="23" t="s">
        <v>36</v>
      </c>
      <c r="C61" s="46" t="s">
        <v>100</v>
      </c>
      <c r="D61" s="38">
        <v>1354505.5</v>
      </c>
      <c r="E61" s="39">
        <f t="shared" si="4"/>
        <v>0</v>
      </c>
      <c r="F61" s="38">
        <v>1354505.5</v>
      </c>
      <c r="G61" s="39">
        <f t="shared" si="5"/>
        <v>0</v>
      </c>
      <c r="H61" s="38">
        <v>1354505.5</v>
      </c>
    </row>
    <row r="62" spans="1:8" s="4" customFormat="1" ht="15">
      <c r="A62" s="8" t="s">
        <v>220</v>
      </c>
      <c r="B62" s="52" t="s">
        <v>37</v>
      </c>
      <c r="C62" s="43" t="s">
        <v>101</v>
      </c>
      <c r="D62" s="44">
        <f>D63+D64</f>
        <v>1120511.8</v>
      </c>
      <c r="E62" s="45">
        <f t="shared" si="4"/>
        <v>0</v>
      </c>
      <c r="F62" s="44">
        <f>F63+F64</f>
        <v>1120511.8</v>
      </c>
      <c r="G62" s="45">
        <f t="shared" si="5"/>
        <v>0</v>
      </c>
      <c r="H62" s="44">
        <f>H63+H64</f>
        <v>1120511.8</v>
      </c>
    </row>
    <row r="63" spans="1:8" ht="30">
      <c r="A63" s="6" t="s">
        <v>221</v>
      </c>
      <c r="B63" s="23" t="s">
        <v>38</v>
      </c>
      <c r="C63" s="46" t="s">
        <v>102</v>
      </c>
      <c r="D63" s="38">
        <v>23655.6</v>
      </c>
      <c r="E63" s="39">
        <f t="shared" si="4"/>
        <v>0</v>
      </c>
      <c r="F63" s="38">
        <v>23655.6</v>
      </c>
      <c r="G63" s="39">
        <f t="shared" si="5"/>
        <v>0</v>
      </c>
      <c r="H63" s="38">
        <v>23655.6</v>
      </c>
    </row>
    <row r="64" spans="1:8" ht="30">
      <c r="A64" s="6" t="s">
        <v>222</v>
      </c>
      <c r="B64" s="23" t="s">
        <v>39</v>
      </c>
      <c r="C64" s="46" t="s">
        <v>103</v>
      </c>
      <c r="D64" s="38">
        <v>1096856.2</v>
      </c>
      <c r="E64" s="39">
        <f t="shared" si="4"/>
        <v>0</v>
      </c>
      <c r="F64" s="38">
        <v>1096856.2</v>
      </c>
      <c r="G64" s="39">
        <f t="shared" si="5"/>
        <v>0</v>
      </c>
      <c r="H64" s="38">
        <v>1096856.2</v>
      </c>
    </row>
    <row r="65" spans="1:8" s="4" customFormat="1" ht="15">
      <c r="A65" s="8" t="s">
        <v>223</v>
      </c>
      <c r="B65" s="52" t="s">
        <v>40</v>
      </c>
      <c r="C65" s="43" t="s">
        <v>104</v>
      </c>
      <c r="D65" s="44">
        <f>D66+D67+D68+D69+D70+D71+D72</f>
        <v>21122137.900000002</v>
      </c>
      <c r="E65" s="45">
        <f aca="true" t="shared" si="6" ref="E65:E96">F65-D65</f>
        <v>982035.3000000007</v>
      </c>
      <c r="F65" s="44">
        <f>F66+F67+F68+F69+F70+F71+F72</f>
        <v>22104173.200000003</v>
      </c>
      <c r="G65" s="45">
        <f t="shared" si="5"/>
        <v>0</v>
      </c>
      <c r="H65" s="44">
        <f>H66+H67+H68+H69+H70+H71+H72</f>
        <v>22104173.200000003</v>
      </c>
    </row>
    <row r="66" spans="1:8" ht="15">
      <c r="A66" s="6" t="s">
        <v>224</v>
      </c>
      <c r="B66" s="23" t="s">
        <v>41</v>
      </c>
      <c r="C66" s="46" t="s">
        <v>105</v>
      </c>
      <c r="D66" s="38">
        <v>3568907.7</v>
      </c>
      <c r="E66" s="39">
        <f t="shared" si="6"/>
        <v>0</v>
      </c>
      <c r="F66" s="38">
        <v>3568907.7</v>
      </c>
      <c r="G66" s="39">
        <f t="shared" si="5"/>
        <v>0</v>
      </c>
      <c r="H66" s="38">
        <v>3568907.7</v>
      </c>
    </row>
    <row r="67" spans="1:8" ht="15">
      <c r="A67" s="6" t="s">
        <v>225</v>
      </c>
      <c r="B67" s="23" t="s">
        <v>42</v>
      </c>
      <c r="C67" s="46" t="s">
        <v>106</v>
      </c>
      <c r="D67" s="38">
        <v>13835633.8</v>
      </c>
      <c r="E67" s="39">
        <f t="shared" si="6"/>
        <v>982035.2999999989</v>
      </c>
      <c r="F67" s="38">
        <v>14817669.1</v>
      </c>
      <c r="G67" s="39">
        <f t="shared" si="5"/>
        <v>0</v>
      </c>
      <c r="H67" s="38">
        <v>14817669.1</v>
      </c>
    </row>
    <row r="68" spans="1:8" ht="15">
      <c r="A68" s="6" t="s">
        <v>226</v>
      </c>
      <c r="B68" s="23" t="s">
        <v>160</v>
      </c>
      <c r="C68" s="46" t="s">
        <v>159</v>
      </c>
      <c r="D68" s="38">
        <v>748914</v>
      </c>
      <c r="E68" s="39">
        <f t="shared" si="6"/>
        <v>0</v>
      </c>
      <c r="F68" s="38">
        <v>748914</v>
      </c>
      <c r="G68" s="39">
        <f t="shared" si="5"/>
        <v>0</v>
      </c>
      <c r="H68" s="38">
        <v>748914</v>
      </c>
    </row>
    <row r="69" spans="1:8" ht="15">
      <c r="A69" s="6" t="s">
        <v>227</v>
      </c>
      <c r="B69" s="23" t="s">
        <v>43</v>
      </c>
      <c r="C69" s="46" t="s">
        <v>107</v>
      </c>
      <c r="D69" s="38">
        <v>1969180.7</v>
      </c>
      <c r="E69" s="39">
        <f t="shared" si="6"/>
        <v>0</v>
      </c>
      <c r="F69" s="38">
        <v>1969180.7</v>
      </c>
      <c r="G69" s="39">
        <f t="shared" si="5"/>
        <v>0</v>
      </c>
      <c r="H69" s="38">
        <v>1969180.7</v>
      </c>
    </row>
    <row r="70" spans="1:8" ht="30">
      <c r="A70" s="6" t="s">
        <v>228</v>
      </c>
      <c r="B70" s="23" t="s">
        <v>44</v>
      </c>
      <c r="C70" s="46" t="s">
        <v>108</v>
      </c>
      <c r="D70" s="38">
        <v>93233.6</v>
      </c>
      <c r="E70" s="39">
        <f t="shared" si="6"/>
        <v>0</v>
      </c>
      <c r="F70" s="38">
        <v>93233.6</v>
      </c>
      <c r="G70" s="39">
        <f t="shared" si="5"/>
        <v>0</v>
      </c>
      <c r="H70" s="38">
        <v>93233.6</v>
      </c>
    </row>
    <row r="71" spans="1:8" ht="15">
      <c r="A71" s="6" t="s">
        <v>229</v>
      </c>
      <c r="B71" s="23" t="s">
        <v>45</v>
      </c>
      <c r="C71" s="46" t="s">
        <v>109</v>
      </c>
      <c r="D71" s="38">
        <v>420078.1</v>
      </c>
      <c r="E71" s="39">
        <f t="shared" si="6"/>
        <v>0</v>
      </c>
      <c r="F71" s="38">
        <v>420078.1</v>
      </c>
      <c r="G71" s="39">
        <f t="shared" si="5"/>
        <v>0</v>
      </c>
      <c r="H71" s="38">
        <v>420078.1</v>
      </c>
    </row>
    <row r="72" spans="1:8" ht="15">
      <c r="A72" s="6" t="s">
        <v>230</v>
      </c>
      <c r="B72" s="23" t="s">
        <v>46</v>
      </c>
      <c r="C72" s="46" t="s">
        <v>110</v>
      </c>
      <c r="D72" s="38">
        <v>486190</v>
      </c>
      <c r="E72" s="39">
        <f t="shared" si="6"/>
        <v>0</v>
      </c>
      <c r="F72" s="38">
        <v>486190</v>
      </c>
      <c r="G72" s="39">
        <f t="shared" si="5"/>
        <v>0</v>
      </c>
      <c r="H72" s="38">
        <v>486190</v>
      </c>
    </row>
    <row r="73" spans="1:8" s="4" customFormat="1" ht="15">
      <c r="A73" s="8" t="s">
        <v>231</v>
      </c>
      <c r="B73" s="52" t="s">
        <v>47</v>
      </c>
      <c r="C73" s="43" t="s">
        <v>111</v>
      </c>
      <c r="D73" s="44">
        <f>D74+D75+D76</f>
        <v>1269320.2</v>
      </c>
      <c r="E73" s="45">
        <f t="shared" si="6"/>
        <v>0</v>
      </c>
      <c r="F73" s="44">
        <f>F74+F75+F76</f>
        <v>1269320.2</v>
      </c>
      <c r="G73" s="45">
        <f t="shared" si="5"/>
        <v>0</v>
      </c>
      <c r="H73" s="44">
        <f>H74+H75+H76</f>
        <v>1269320.2</v>
      </c>
    </row>
    <row r="74" spans="1:8" ht="15">
      <c r="A74" s="6" t="s">
        <v>232</v>
      </c>
      <c r="B74" s="23" t="s">
        <v>48</v>
      </c>
      <c r="C74" s="46" t="s">
        <v>112</v>
      </c>
      <c r="D74" s="38">
        <v>1090279.9</v>
      </c>
      <c r="E74" s="39">
        <f t="shared" si="6"/>
        <v>0</v>
      </c>
      <c r="F74" s="38">
        <v>1090279.9</v>
      </c>
      <c r="G74" s="39">
        <f t="shared" si="5"/>
        <v>0</v>
      </c>
      <c r="H74" s="38">
        <v>1090279.9</v>
      </c>
    </row>
    <row r="75" spans="1:8" ht="15">
      <c r="A75" s="6" t="s">
        <v>233</v>
      </c>
      <c r="B75" s="23" t="s">
        <v>49</v>
      </c>
      <c r="C75" s="46" t="s">
        <v>113</v>
      </c>
      <c r="D75" s="38">
        <v>62483.1</v>
      </c>
      <c r="E75" s="39">
        <f t="shared" si="6"/>
        <v>0</v>
      </c>
      <c r="F75" s="38">
        <v>62483.1</v>
      </c>
      <c r="G75" s="39">
        <f t="shared" si="5"/>
        <v>0</v>
      </c>
      <c r="H75" s="38">
        <v>62483.1</v>
      </c>
    </row>
    <row r="76" spans="1:8" ht="30">
      <c r="A76" s="6" t="s">
        <v>234</v>
      </c>
      <c r="B76" s="23" t="s">
        <v>50</v>
      </c>
      <c r="C76" s="46" t="s">
        <v>114</v>
      </c>
      <c r="D76" s="38">
        <v>116557.2</v>
      </c>
      <c r="E76" s="39">
        <f t="shared" si="6"/>
        <v>0</v>
      </c>
      <c r="F76" s="38">
        <v>116557.2</v>
      </c>
      <c r="G76" s="39">
        <f t="shared" si="5"/>
        <v>0</v>
      </c>
      <c r="H76" s="38">
        <v>116557.2</v>
      </c>
    </row>
    <row r="77" spans="1:8" s="4" customFormat="1" ht="15">
      <c r="A77" s="8" t="s">
        <v>235</v>
      </c>
      <c r="B77" s="52" t="s">
        <v>51</v>
      </c>
      <c r="C77" s="43" t="s">
        <v>115</v>
      </c>
      <c r="D77" s="44">
        <f>D78+D79+D80+D81+D82+D83</f>
        <v>7175157.700000002</v>
      </c>
      <c r="E77" s="45">
        <f t="shared" si="6"/>
        <v>0</v>
      </c>
      <c r="F77" s="44">
        <f>F78+F79+F80+F81+F82+F83</f>
        <v>7175157.700000002</v>
      </c>
      <c r="G77" s="45">
        <f t="shared" si="5"/>
        <v>0</v>
      </c>
      <c r="H77" s="44">
        <f>H78+H79+H80+H81+H82+H83</f>
        <v>7175157.700000002</v>
      </c>
    </row>
    <row r="78" spans="1:8" ht="15">
      <c r="A78" s="6" t="s">
        <v>236</v>
      </c>
      <c r="B78" s="23" t="s">
        <v>52</v>
      </c>
      <c r="C78" s="46" t="s">
        <v>116</v>
      </c>
      <c r="D78" s="38">
        <v>4647895.4</v>
      </c>
      <c r="E78" s="39">
        <f t="shared" si="6"/>
        <v>0</v>
      </c>
      <c r="F78" s="38">
        <v>4647895.4</v>
      </c>
      <c r="G78" s="39">
        <f t="shared" si="5"/>
        <v>0</v>
      </c>
      <c r="H78" s="38">
        <v>4647895.4</v>
      </c>
    </row>
    <row r="79" spans="1:8" ht="15">
      <c r="A79" s="6" t="s">
        <v>237</v>
      </c>
      <c r="B79" s="23" t="s">
        <v>53</v>
      </c>
      <c r="C79" s="46" t="s">
        <v>117</v>
      </c>
      <c r="D79" s="38">
        <v>1310533.4</v>
      </c>
      <c r="E79" s="39">
        <f t="shared" si="6"/>
        <v>0</v>
      </c>
      <c r="F79" s="38">
        <v>1310533.4</v>
      </c>
      <c r="G79" s="39">
        <f t="shared" si="5"/>
        <v>0</v>
      </c>
      <c r="H79" s="38">
        <v>1310533.4</v>
      </c>
    </row>
    <row r="80" spans="1:8" ht="15">
      <c r="A80" s="6" t="s">
        <v>238</v>
      </c>
      <c r="B80" s="23" t="s">
        <v>54</v>
      </c>
      <c r="C80" s="46" t="s">
        <v>118</v>
      </c>
      <c r="D80" s="38">
        <v>455091.2</v>
      </c>
      <c r="E80" s="39">
        <f t="shared" si="6"/>
        <v>0</v>
      </c>
      <c r="F80" s="38">
        <v>455091.2</v>
      </c>
      <c r="G80" s="39">
        <f t="shared" si="5"/>
        <v>0</v>
      </c>
      <c r="H80" s="38">
        <v>455091.2</v>
      </c>
    </row>
    <row r="81" spans="1:8" ht="15">
      <c r="A81" s="6" t="s">
        <v>239</v>
      </c>
      <c r="B81" s="23" t="s">
        <v>55</v>
      </c>
      <c r="C81" s="46" t="s">
        <v>119</v>
      </c>
      <c r="D81" s="38">
        <v>64419.4</v>
      </c>
      <c r="E81" s="39">
        <f t="shared" si="6"/>
        <v>0</v>
      </c>
      <c r="F81" s="38">
        <v>64419.4</v>
      </c>
      <c r="G81" s="39">
        <f t="shared" si="5"/>
        <v>0</v>
      </c>
      <c r="H81" s="38">
        <v>64419.4</v>
      </c>
    </row>
    <row r="82" spans="1:8" ht="30">
      <c r="A82" s="6" t="s">
        <v>240</v>
      </c>
      <c r="B82" s="23" t="s">
        <v>56</v>
      </c>
      <c r="C82" s="46" t="s">
        <v>120</v>
      </c>
      <c r="D82" s="38">
        <v>81446.9</v>
      </c>
      <c r="E82" s="39">
        <f t="shared" si="6"/>
        <v>0</v>
      </c>
      <c r="F82" s="38">
        <v>81446.9</v>
      </c>
      <c r="G82" s="39">
        <f t="shared" si="5"/>
        <v>0</v>
      </c>
      <c r="H82" s="38">
        <v>81446.9</v>
      </c>
    </row>
    <row r="83" spans="1:8" ht="15">
      <c r="A83" s="6" t="s">
        <v>241</v>
      </c>
      <c r="B83" s="23" t="s">
        <v>57</v>
      </c>
      <c r="C83" s="46" t="s">
        <v>121</v>
      </c>
      <c r="D83" s="38">
        <v>615771.4</v>
      </c>
      <c r="E83" s="39">
        <f t="shared" si="6"/>
        <v>0</v>
      </c>
      <c r="F83" s="38">
        <v>615771.4</v>
      </c>
      <c r="G83" s="39">
        <f t="shared" si="5"/>
        <v>0</v>
      </c>
      <c r="H83" s="38">
        <v>615771.4</v>
      </c>
    </row>
    <row r="84" spans="1:8" s="4" customFormat="1" ht="15">
      <c r="A84" s="8" t="s">
        <v>242</v>
      </c>
      <c r="B84" s="52" t="s">
        <v>58</v>
      </c>
      <c r="C84" s="43" t="s">
        <v>122</v>
      </c>
      <c r="D84" s="44">
        <f>D85+D86+D87+D88+D89</f>
        <v>28286242</v>
      </c>
      <c r="E84" s="45">
        <f t="shared" si="6"/>
        <v>0</v>
      </c>
      <c r="F84" s="44">
        <f>F85+F86+F87+F88+F89</f>
        <v>28286242</v>
      </c>
      <c r="G84" s="45">
        <f t="shared" si="5"/>
        <v>15348.80000000447</v>
      </c>
      <c r="H84" s="44">
        <f>H85+H86+H87+H88+H89</f>
        <v>28301590.800000004</v>
      </c>
    </row>
    <row r="85" spans="1:8" ht="15">
      <c r="A85" s="6" t="s">
        <v>243</v>
      </c>
      <c r="B85" s="23" t="s">
        <v>59</v>
      </c>
      <c r="C85" s="46" t="s">
        <v>123</v>
      </c>
      <c r="D85" s="38">
        <v>2671107.7</v>
      </c>
      <c r="E85" s="39">
        <f t="shared" si="6"/>
        <v>0</v>
      </c>
      <c r="F85" s="38">
        <v>2671107.7</v>
      </c>
      <c r="G85" s="39">
        <f t="shared" si="5"/>
        <v>0</v>
      </c>
      <c r="H85" s="38">
        <v>2671107.7</v>
      </c>
    </row>
    <row r="86" spans="1:8" ht="15">
      <c r="A86" s="6" t="s">
        <v>244</v>
      </c>
      <c r="B86" s="23" t="s">
        <v>60</v>
      </c>
      <c r="C86" s="46" t="s">
        <v>124</v>
      </c>
      <c r="D86" s="38">
        <v>2286553</v>
      </c>
      <c r="E86" s="39">
        <f t="shared" si="6"/>
        <v>0</v>
      </c>
      <c r="F86" s="38">
        <v>2286553</v>
      </c>
      <c r="G86" s="39">
        <f t="shared" si="5"/>
        <v>0</v>
      </c>
      <c r="H86" s="38">
        <v>2286553</v>
      </c>
    </row>
    <row r="87" spans="1:8" ht="15">
      <c r="A87" s="6" t="s">
        <v>245</v>
      </c>
      <c r="B87" s="23" t="s">
        <v>61</v>
      </c>
      <c r="C87" s="46" t="s">
        <v>125</v>
      </c>
      <c r="D87" s="38">
        <v>12255020.6</v>
      </c>
      <c r="E87" s="39">
        <f t="shared" si="6"/>
        <v>0</v>
      </c>
      <c r="F87" s="38">
        <v>12255020.6</v>
      </c>
      <c r="G87" s="39">
        <f t="shared" si="5"/>
        <v>14203.800000000745</v>
      </c>
      <c r="H87" s="38">
        <v>12269224.4</v>
      </c>
    </row>
    <row r="88" spans="1:8" ht="15">
      <c r="A88" s="6" t="s">
        <v>246</v>
      </c>
      <c r="B88" s="23" t="s">
        <v>62</v>
      </c>
      <c r="C88" s="46" t="s">
        <v>126</v>
      </c>
      <c r="D88" s="38">
        <v>10895813.6</v>
      </c>
      <c r="E88" s="39">
        <f t="shared" si="6"/>
        <v>0</v>
      </c>
      <c r="F88" s="38">
        <v>10895813.6</v>
      </c>
      <c r="G88" s="39">
        <f t="shared" si="5"/>
        <v>1145</v>
      </c>
      <c r="H88" s="38">
        <v>10896958.6</v>
      </c>
    </row>
    <row r="89" spans="1:8" ht="15">
      <c r="A89" s="6" t="s">
        <v>247</v>
      </c>
      <c r="B89" s="23" t="s">
        <v>63</v>
      </c>
      <c r="C89" s="46" t="s">
        <v>127</v>
      </c>
      <c r="D89" s="38">
        <v>177747.1</v>
      </c>
      <c r="E89" s="39">
        <f t="shared" si="6"/>
        <v>0</v>
      </c>
      <c r="F89" s="38">
        <v>177747.1</v>
      </c>
      <c r="G89" s="39">
        <f t="shared" si="5"/>
        <v>0</v>
      </c>
      <c r="H89" s="38">
        <v>177747.1</v>
      </c>
    </row>
    <row r="90" spans="1:8" s="4" customFormat="1" ht="15">
      <c r="A90" s="8" t="s">
        <v>248</v>
      </c>
      <c r="B90" s="52" t="s">
        <v>64</v>
      </c>
      <c r="C90" s="43" t="s">
        <v>128</v>
      </c>
      <c r="D90" s="44">
        <f>D91+D92+D93</f>
        <v>783970.6</v>
      </c>
      <c r="E90" s="45">
        <f t="shared" si="6"/>
        <v>0</v>
      </c>
      <c r="F90" s="44">
        <f>F91+F92+F93</f>
        <v>783970.6</v>
      </c>
      <c r="G90" s="45">
        <f t="shared" si="5"/>
        <v>24000</v>
      </c>
      <c r="H90" s="44">
        <f>H91+H92+H93</f>
        <v>807970.6</v>
      </c>
    </row>
    <row r="91" spans="1:8" ht="15">
      <c r="A91" s="6" t="s">
        <v>249</v>
      </c>
      <c r="B91" s="23" t="s">
        <v>65</v>
      </c>
      <c r="C91" s="46" t="s">
        <v>129</v>
      </c>
      <c r="D91" s="38">
        <v>316502.2</v>
      </c>
      <c r="E91" s="39">
        <f t="shared" si="6"/>
        <v>0</v>
      </c>
      <c r="F91" s="38">
        <v>316502.2</v>
      </c>
      <c r="G91" s="39">
        <f t="shared" si="5"/>
        <v>24000</v>
      </c>
      <c r="H91" s="38">
        <v>340502.2</v>
      </c>
    </row>
    <row r="92" spans="1:8" ht="15">
      <c r="A92" s="6" t="s">
        <v>250</v>
      </c>
      <c r="B92" s="23" t="s">
        <v>66</v>
      </c>
      <c r="C92" s="46" t="s">
        <v>130</v>
      </c>
      <c r="D92" s="38">
        <v>449502</v>
      </c>
      <c r="E92" s="39">
        <f t="shared" si="6"/>
        <v>0</v>
      </c>
      <c r="F92" s="38">
        <v>449502</v>
      </c>
      <c r="G92" s="39">
        <f t="shared" si="5"/>
        <v>0</v>
      </c>
      <c r="H92" s="38">
        <v>449502</v>
      </c>
    </row>
    <row r="93" spans="1:8" ht="30">
      <c r="A93" s="11" t="s">
        <v>251</v>
      </c>
      <c r="B93" s="23" t="s">
        <v>67</v>
      </c>
      <c r="C93" s="46" t="s">
        <v>131</v>
      </c>
      <c r="D93" s="38">
        <v>17966.4</v>
      </c>
      <c r="E93" s="39">
        <f t="shared" si="6"/>
        <v>0</v>
      </c>
      <c r="F93" s="38">
        <v>17966.4</v>
      </c>
      <c r="G93" s="39">
        <f t="shared" si="5"/>
        <v>0</v>
      </c>
      <c r="H93" s="38">
        <v>17966.4</v>
      </c>
    </row>
    <row r="94" spans="1:8" s="4" customFormat="1" ht="15">
      <c r="A94" s="8" t="s">
        <v>252</v>
      </c>
      <c r="B94" s="52" t="s">
        <v>68</v>
      </c>
      <c r="C94" s="43" t="s">
        <v>132</v>
      </c>
      <c r="D94" s="44">
        <f>D95</f>
        <v>24389.5</v>
      </c>
      <c r="E94" s="45">
        <f t="shared" si="6"/>
        <v>0</v>
      </c>
      <c r="F94" s="44">
        <f>F95</f>
        <v>24389.5</v>
      </c>
      <c r="G94" s="45">
        <f t="shared" si="5"/>
        <v>0</v>
      </c>
      <c r="H94" s="44">
        <f>H95</f>
        <v>24389.5</v>
      </c>
    </row>
    <row r="95" spans="1:8" ht="15">
      <c r="A95" s="6" t="s">
        <v>253</v>
      </c>
      <c r="B95" s="23" t="s">
        <v>69</v>
      </c>
      <c r="C95" s="46" t="s">
        <v>133</v>
      </c>
      <c r="D95" s="38">
        <v>24389.5</v>
      </c>
      <c r="E95" s="39">
        <f t="shared" si="6"/>
        <v>0</v>
      </c>
      <c r="F95" s="38">
        <v>24389.5</v>
      </c>
      <c r="G95" s="39">
        <f t="shared" si="5"/>
        <v>0</v>
      </c>
      <c r="H95" s="38">
        <v>24389.5</v>
      </c>
    </row>
    <row r="96" spans="1:8" s="4" customFormat="1" ht="28.5">
      <c r="A96" s="8" t="s">
        <v>254</v>
      </c>
      <c r="B96" s="52" t="s">
        <v>70</v>
      </c>
      <c r="C96" s="43" t="s">
        <v>134</v>
      </c>
      <c r="D96" s="44">
        <f>D97</f>
        <v>1364585</v>
      </c>
      <c r="E96" s="45">
        <f t="shared" si="6"/>
        <v>0</v>
      </c>
      <c r="F96" s="44">
        <f>F97</f>
        <v>1364585</v>
      </c>
      <c r="G96" s="45">
        <f t="shared" si="5"/>
        <v>0</v>
      </c>
      <c r="H96" s="44">
        <f>H97</f>
        <v>1364585</v>
      </c>
    </row>
    <row r="97" spans="1:8" ht="30">
      <c r="A97" s="6" t="s">
        <v>255</v>
      </c>
      <c r="B97" s="23" t="s">
        <v>71</v>
      </c>
      <c r="C97" s="46" t="s">
        <v>135</v>
      </c>
      <c r="D97" s="38">
        <v>1364585</v>
      </c>
      <c r="E97" s="39">
        <f>F97-D97</f>
        <v>0</v>
      </c>
      <c r="F97" s="38">
        <v>1364585</v>
      </c>
      <c r="G97" s="39">
        <f>H97-F97</f>
        <v>0</v>
      </c>
      <c r="H97" s="38">
        <v>1364585</v>
      </c>
    </row>
    <row r="98" spans="1:8" s="4" customFormat="1" ht="42" customHeight="1">
      <c r="A98" s="8" t="s">
        <v>256</v>
      </c>
      <c r="B98" s="52" t="s">
        <v>72</v>
      </c>
      <c r="C98" s="43" t="s">
        <v>136</v>
      </c>
      <c r="D98" s="44">
        <f>D99+D100+D101</f>
        <v>6964575</v>
      </c>
      <c r="E98" s="45">
        <f>F98-D98</f>
        <v>0</v>
      </c>
      <c r="F98" s="44">
        <f>F99+F100+F101</f>
        <v>6964575</v>
      </c>
      <c r="G98" s="45">
        <f>H98-F98</f>
        <v>0</v>
      </c>
      <c r="H98" s="44">
        <f>H99+H100+H101</f>
        <v>6964575</v>
      </c>
    </row>
    <row r="99" spans="1:8" ht="45.75" customHeight="1">
      <c r="A99" s="6" t="s">
        <v>257</v>
      </c>
      <c r="B99" s="23" t="s">
        <v>73</v>
      </c>
      <c r="C99" s="46" t="s">
        <v>137</v>
      </c>
      <c r="D99" s="38">
        <v>4939017</v>
      </c>
      <c r="E99" s="39">
        <f>F99-D99</f>
        <v>0</v>
      </c>
      <c r="F99" s="38">
        <v>4939017</v>
      </c>
      <c r="G99" s="39">
        <f>H99-F99</f>
        <v>0</v>
      </c>
      <c r="H99" s="38">
        <v>4939017</v>
      </c>
    </row>
    <row r="100" spans="1:8" ht="15">
      <c r="A100" s="6" t="s">
        <v>258</v>
      </c>
      <c r="B100" s="23" t="s">
        <v>74</v>
      </c>
      <c r="C100" s="46" t="s">
        <v>138</v>
      </c>
      <c r="D100" s="38">
        <v>484543</v>
      </c>
      <c r="E100" s="39">
        <f>F100-D100</f>
        <v>-40963.79999999999</v>
      </c>
      <c r="F100" s="38">
        <v>443579.2</v>
      </c>
      <c r="G100" s="39">
        <f>H100-F100</f>
        <v>0</v>
      </c>
      <c r="H100" s="38">
        <v>443579.2</v>
      </c>
    </row>
    <row r="101" spans="1:8" ht="30">
      <c r="A101" s="6" t="s">
        <v>259</v>
      </c>
      <c r="B101" s="23" t="s">
        <v>75</v>
      </c>
      <c r="C101" s="46" t="s">
        <v>139</v>
      </c>
      <c r="D101" s="38">
        <v>1541015</v>
      </c>
      <c r="E101" s="39">
        <f>F101-D101</f>
        <v>40963.80000000005</v>
      </c>
      <c r="F101" s="38">
        <v>1581978.8</v>
      </c>
      <c r="G101" s="39">
        <f>H101-F101</f>
        <v>0</v>
      </c>
      <c r="H101" s="38">
        <v>1581978.8</v>
      </c>
    </row>
    <row r="102" spans="1:8" s="12" customFormat="1" ht="20.25" customHeight="1">
      <c r="A102" s="7" t="s">
        <v>143</v>
      </c>
      <c r="B102" s="20" t="s">
        <v>142</v>
      </c>
      <c r="C102" s="24"/>
      <c r="D102" s="37">
        <f>D5-D31</f>
        <v>-2679565.199999988</v>
      </c>
      <c r="E102" s="37">
        <f>E5-E31</f>
        <v>-3.725290298461914E-09</v>
      </c>
      <c r="F102" s="37">
        <f>F5-F31</f>
        <v>-2679565.199999988</v>
      </c>
      <c r="G102" s="37">
        <f>G5-G31</f>
        <v>-832517.800000006</v>
      </c>
      <c r="H102" s="37">
        <f>H5-H31</f>
        <v>-3512083</v>
      </c>
    </row>
    <row r="103" spans="4:6" ht="15">
      <c r="D103" s="18"/>
      <c r="E103" s="18"/>
      <c r="F103" s="18"/>
    </row>
  </sheetData>
  <sheetProtection/>
  <mergeCells count="3">
    <mergeCell ref="A4:B4"/>
    <mergeCell ref="A1:F1"/>
    <mergeCell ref="A2:H2"/>
  </mergeCells>
  <printOptions/>
  <pageMargins left="0.11811023622047245" right="0.11811023622047245" top="0.15748031496062992" bottom="0.15748031496062992" header="0.31496062992125984" footer="0.31496062992125984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2022-05-25T06:09:12Z</dcterms:modified>
  <cp:category/>
  <cp:version/>
  <cp:contentType/>
  <cp:contentStatus/>
</cp:coreProperties>
</file>